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ntranetIRR" sheetId="1" r:id="rId1"/>
  </sheets>
  <definedNames>
    <definedName name="_xlnm.Print_Area" localSheetId="0">'intranetIRR'!$A$1:$K$42</definedName>
  </definedNames>
  <calcPr fullCalcOnLoad="1"/>
</workbook>
</file>

<file path=xl/sharedStrings.xml><?xml version="1.0" encoding="utf-8"?>
<sst xmlns="http://schemas.openxmlformats.org/spreadsheetml/2006/main" count="24" uniqueCount="21">
  <si>
    <t>investment</t>
  </si>
  <si>
    <t>revenue</t>
  </si>
  <si>
    <t>capital</t>
  </si>
  <si>
    <t>annual expenses</t>
  </si>
  <si>
    <t>operating</t>
  </si>
  <si>
    <t>benefit</t>
  </si>
  <si>
    <t>Cash</t>
  </si>
  <si>
    <t>flow</t>
  </si>
  <si>
    <t>Lifetime</t>
  </si>
  <si>
    <t>years</t>
  </si>
  <si>
    <t>Starting</t>
  </si>
  <si>
    <t>Internal Rate of Return (constant over period)</t>
  </si>
  <si>
    <t>Residual value of system structure (20%)</t>
  </si>
  <si>
    <t>1 Reference case (actual investment + external labour)</t>
  </si>
  <si>
    <t>variation</t>
  </si>
  <si>
    <t>Range of</t>
  </si>
  <si>
    <t>2. Sensitivity analysis</t>
  </si>
  <si>
    <t>3. Graphical representation of sensitivity analysis</t>
  </si>
  <si>
    <t>IRR when one variable changes</t>
  </si>
  <si>
    <t>Intranet implementation: estimate of benefit</t>
  </si>
  <si>
    <t>1000 USERS - CASE OF ACTUAL INVESTMENT AND EXTERNAL LABOUR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</si>
</sst>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 Black"/>
      <family val="2"/>
    </font>
    <font>
      <sz val="8"/>
      <name val="Arial"/>
      <family val="2"/>
    </font>
    <font>
      <sz val="1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intranetIRR!$H$8:$H$14</c:f>
              <c:numCache>
                <c:ptCount val="7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intranetIRR!$I$8:$I$14</c:f>
              <c:numCache>
                <c:ptCount val="7"/>
                <c:pt idx="0">
                  <c:v>0.15</c:v>
                </c:pt>
                <c:pt idx="1">
                  <c:v>0.07</c:v>
                </c:pt>
                <c:pt idx="2">
                  <c:v>0.03</c:v>
                </c:pt>
                <c:pt idx="3">
                  <c:v>0</c:v>
                </c:pt>
                <c:pt idx="4">
                  <c:v>-0.03</c:v>
                </c:pt>
                <c:pt idx="5">
                  <c:v>-0.06</c:v>
                </c:pt>
                <c:pt idx="6">
                  <c:v>-0.1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intranetIRR!$H$8:$H$14</c:f>
              <c:numCache>
                <c:ptCount val="7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intranetIRR!$J$8:$J$14</c:f>
              <c:numCache>
                <c:ptCount val="7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-0.01</c:v>
                </c:pt>
                <c:pt idx="5">
                  <c:v>-0.01</c:v>
                </c:pt>
                <c:pt idx="6">
                  <c:v>-0.03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intranetIRR!$H$8:$H$14</c:f>
              <c:numCache>
                <c:ptCount val="7"/>
                <c:pt idx="0">
                  <c:v>-0.2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intranetIRR!$K$8:$K$14</c:f>
              <c:numCache>
                <c:ptCount val="7"/>
                <c:pt idx="0">
                  <c:v>-0.15</c:v>
                </c:pt>
                <c:pt idx="1">
                  <c:v>-0.08</c:v>
                </c:pt>
                <c:pt idx="2">
                  <c:v>-0.04</c:v>
                </c:pt>
                <c:pt idx="3">
                  <c:v>0</c:v>
                </c:pt>
                <c:pt idx="4">
                  <c:v>0.04</c:v>
                </c:pt>
                <c:pt idx="5">
                  <c:v>0.07</c:v>
                </c:pt>
                <c:pt idx="6">
                  <c:v>0.14</c:v>
                </c:pt>
              </c:numCache>
            </c:numRef>
          </c:yVal>
          <c:smooth val="0"/>
        </c:ser>
        <c:axId val="18050682"/>
        <c:axId val="27349779"/>
      </c:scatterChart>
      <c:valAx>
        <c:axId val="18050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 of variable changing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49779"/>
        <c:crosses val="autoZero"/>
        <c:crossBetween val="midCat"/>
        <c:dispUnits/>
      </c:valAx>
      <c:valAx>
        <c:axId val="27349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Internal rate of Return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06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0.6235</cdr:x>
      <cdr:y>0.14575</cdr:y>
    </cdr:from>
    <cdr:to>
      <cdr:x>0.75125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171950" y="628650"/>
          <a:ext cx="8572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revenue variable</a:t>
          </a:r>
        </a:p>
      </cdr:txBody>
    </cdr:sp>
  </cdr:relSizeAnchor>
  <cdr:relSizeAnchor xmlns:cdr="http://schemas.openxmlformats.org/drawingml/2006/chartDrawing">
    <cdr:from>
      <cdr:x>0.20625</cdr:x>
      <cdr:y>0.14575</cdr:y>
    </cdr:from>
    <cdr:to>
      <cdr:x>0.317</cdr:x>
      <cdr:y>0.18725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628650"/>
          <a:ext cx="7429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operating cost</a:t>
          </a:r>
        </a:p>
      </cdr:txBody>
    </cdr:sp>
  </cdr:relSizeAnchor>
  <cdr:relSizeAnchor xmlns:cdr="http://schemas.openxmlformats.org/drawingml/2006/chartDrawing">
    <cdr:from>
      <cdr:x>0.124</cdr:x>
      <cdr:y>0.34375</cdr:y>
    </cdr:from>
    <cdr:to>
      <cdr:x>0.215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1495425"/>
          <a:ext cx="60960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capital cost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11</xdr:col>
      <xdr:colOff>9525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9525" y="2914650"/>
        <a:ext cx="6705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2">
      <selection activeCell="A2" sqref="A2:J2"/>
    </sheetView>
  </sheetViews>
  <sheetFormatPr defaultColWidth="9.140625" defaultRowHeight="12.75"/>
  <sheetData>
    <row r="1" spans="1:11" ht="24.7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2.75">
      <c r="A3" s="2"/>
      <c r="B3" s="2"/>
      <c r="C3" s="2"/>
      <c r="D3" s="2"/>
      <c r="E3" s="2"/>
      <c r="F3" s="2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H4" s="1"/>
      <c r="I4" s="1"/>
      <c r="J4" s="1"/>
      <c r="K4" s="1"/>
    </row>
    <row r="5" spans="1:11" ht="12.75">
      <c r="A5" s="12" t="s">
        <v>13</v>
      </c>
      <c r="B5" s="1"/>
      <c r="C5" s="1"/>
      <c r="D5" s="1"/>
      <c r="E5" s="1"/>
      <c r="F5" s="1"/>
      <c r="H5" s="12" t="s">
        <v>16</v>
      </c>
      <c r="I5" s="1"/>
      <c r="J5" s="1"/>
      <c r="K5" s="1"/>
    </row>
    <row r="6" spans="1:11" ht="12.75">
      <c r="A6" s="3" t="s">
        <v>8</v>
      </c>
      <c r="B6" s="3" t="s">
        <v>10</v>
      </c>
      <c r="C6" s="21" t="s">
        <v>3</v>
      </c>
      <c r="D6" s="21"/>
      <c r="E6" s="3" t="s">
        <v>1</v>
      </c>
      <c r="F6" s="3" t="s">
        <v>6</v>
      </c>
      <c r="H6" s="3" t="s">
        <v>15</v>
      </c>
      <c r="I6" s="18" t="s">
        <v>18</v>
      </c>
      <c r="J6" s="19"/>
      <c r="K6" s="20"/>
    </row>
    <row r="7" spans="1:11" ht="12.75">
      <c r="A7" s="5" t="s">
        <v>9</v>
      </c>
      <c r="B7" s="5" t="s">
        <v>0</v>
      </c>
      <c r="C7" s="4" t="s">
        <v>2</v>
      </c>
      <c r="D7" s="4" t="s">
        <v>4</v>
      </c>
      <c r="E7" s="5" t="s">
        <v>5</v>
      </c>
      <c r="F7" s="5" t="s">
        <v>7</v>
      </c>
      <c r="H7" s="5" t="s">
        <v>14</v>
      </c>
      <c r="I7" s="4" t="s">
        <v>2</v>
      </c>
      <c r="J7" s="4" t="s">
        <v>4</v>
      </c>
      <c r="K7" s="4" t="s">
        <v>1</v>
      </c>
    </row>
    <row r="8" spans="1:11" ht="12.75">
      <c r="A8" s="6">
        <v>0</v>
      </c>
      <c r="B8" s="7">
        <f>(362500+1800000)*1</f>
        <v>2162500</v>
      </c>
      <c r="C8" s="7"/>
      <c r="D8" s="7"/>
      <c r="E8" s="7"/>
      <c r="F8" s="7">
        <f>-B8-C8-D8+E8</f>
        <v>-2162500</v>
      </c>
      <c r="H8" s="8">
        <v>-0.2</v>
      </c>
      <c r="I8" s="8">
        <v>0.15</v>
      </c>
      <c r="J8" s="8">
        <v>0.03</v>
      </c>
      <c r="K8" s="8">
        <v>-0.15</v>
      </c>
    </row>
    <row r="9" spans="1:11" ht="12.75">
      <c r="A9" s="6">
        <v>1</v>
      </c>
      <c r="B9" s="7"/>
      <c r="C9" s="7">
        <f>$B$8*0.25</f>
        <v>540625</v>
      </c>
      <c r="D9" s="7">
        <f>(120000+108125)*1</f>
        <v>228125</v>
      </c>
      <c r="E9" s="7">
        <f>1200000*0.8</f>
        <v>960000</v>
      </c>
      <c r="F9" s="7">
        <f>-B9-C9-D9+E9</f>
        <v>191250</v>
      </c>
      <c r="H9" s="8">
        <v>-0.1</v>
      </c>
      <c r="I9" s="8">
        <v>0.07</v>
      </c>
      <c r="J9" s="8">
        <v>0.01</v>
      </c>
      <c r="K9" s="8">
        <v>-0.08</v>
      </c>
    </row>
    <row r="10" spans="1:11" ht="12.75">
      <c r="A10" s="6">
        <v>2</v>
      </c>
      <c r="B10" s="7"/>
      <c r="C10" s="7">
        <f>$B$8*0.25</f>
        <v>540625</v>
      </c>
      <c r="D10" s="7">
        <f>D9</f>
        <v>228125</v>
      </c>
      <c r="E10" s="7">
        <f>E9</f>
        <v>960000</v>
      </c>
      <c r="F10" s="7">
        <f>-B10-C10-D10+E10</f>
        <v>191250</v>
      </c>
      <c r="H10" s="8">
        <v>-0.05</v>
      </c>
      <c r="I10" s="8">
        <v>0.03</v>
      </c>
      <c r="J10" s="8">
        <v>0.01</v>
      </c>
      <c r="K10" s="8">
        <v>-0.04</v>
      </c>
    </row>
    <row r="11" spans="1:11" ht="12.75">
      <c r="A11" s="6">
        <v>3</v>
      </c>
      <c r="B11" s="7"/>
      <c r="C11" s="7">
        <f>$B$8*0.25</f>
        <v>540625</v>
      </c>
      <c r="D11" s="7">
        <f>D9</f>
        <v>228125</v>
      </c>
      <c r="E11" s="7">
        <f>E10</f>
        <v>960000</v>
      </c>
      <c r="F11" s="7">
        <f>-B11-C11-D11+E11</f>
        <v>191250</v>
      </c>
      <c r="H11" s="8">
        <v>0</v>
      </c>
      <c r="I11" s="8">
        <v>0</v>
      </c>
      <c r="J11" s="8">
        <v>0</v>
      </c>
      <c r="K11" s="8">
        <v>0</v>
      </c>
    </row>
    <row r="12" spans="1:11" ht="12.75">
      <c r="A12" s="6">
        <v>4</v>
      </c>
      <c r="B12" s="7"/>
      <c r="C12" s="7">
        <f>$B$8*0.25</f>
        <v>540625</v>
      </c>
      <c r="D12" s="7">
        <f>D9</f>
        <v>228125</v>
      </c>
      <c r="E12" s="7">
        <f>E11</f>
        <v>960000</v>
      </c>
      <c r="F12" s="7">
        <f>-B12-C12-D12+E12</f>
        <v>191250</v>
      </c>
      <c r="H12" s="8">
        <v>0.05</v>
      </c>
      <c r="I12" s="8">
        <v>-0.03</v>
      </c>
      <c r="J12" s="8">
        <v>-0.01</v>
      </c>
      <c r="K12" s="8">
        <v>0.04</v>
      </c>
    </row>
    <row r="13" spans="1:11" ht="12.75">
      <c r="A13" s="15" t="s">
        <v>12</v>
      </c>
      <c r="B13" s="16"/>
      <c r="C13" s="16"/>
      <c r="D13" s="17"/>
      <c r="E13" s="7">
        <f>B8*0.2</f>
        <v>432500</v>
      </c>
      <c r="F13" s="7">
        <f>E13</f>
        <v>432500</v>
      </c>
      <c r="H13" s="8">
        <v>0.1</v>
      </c>
      <c r="I13" s="8">
        <v>-0.06</v>
      </c>
      <c r="J13" s="8">
        <v>-0.01</v>
      </c>
      <c r="K13" s="8">
        <v>0.07</v>
      </c>
    </row>
    <row r="14" spans="1:11" ht="12.75">
      <c r="A14" s="15" t="s">
        <v>11</v>
      </c>
      <c r="B14" s="16"/>
      <c r="C14" s="16"/>
      <c r="D14" s="16"/>
      <c r="E14" s="17"/>
      <c r="F14" s="8">
        <f>IRR(F8:F13,-0.8)</f>
        <v>-0.15213039876350848</v>
      </c>
      <c r="G14" s="9"/>
      <c r="H14" s="8">
        <v>0.2</v>
      </c>
      <c r="I14" s="8">
        <v>-0.1</v>
      </c>
      <c r="J14" s="8">
        <v>-0.03</v>
      </c>
      <c r="K14" s="8">
        <v>0.14</v>
      </c>
    </row>
    <row r="15" spans="1:6" ht="12.75">
      <c r="A15" s="1"/>
      <c r="B15" s="1"/>
      <c r="C15" s="1"/>
      <c r="D15" s="1"/>
      <c r="E15" s="1"/>
      <c r="F15" s="1"/>
    </row>
    <row r="16" ht="12.75">
      <c r="F16" s="10"/>
    </row>
    <row r="17" ht="12.75">
      <c r="A17" s="12" t="s">
        <v>17</v>
      </c>
    </row>
    <row r="28" spans="9:13" ht="12.75">
      <c r="I28" s="11"/>
      <c r="J28" s="11"/>
      <c r="K28" s="11"/>
      <c r="L28" s="11"/>
      <c r="M28" s="11"/>
    </row>
  </sheetData>
  <mergeCells count="6">
    <mergeCell ref="A1:K1"/>
    <mergeCell ref="A2:J2"/>
    <mergeCell ref="A14:E14"/>
    <mergeCell ref="I6:K6"/>
    <mergeCell ref="C6:D6"/>
    <mergeCell ref="A13:D13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81" r:id="rId2"/>
  <headerFooter alignWithMargins="0">
    <oddHeader>&amp;R&amp;"Arial,Grassetto"&amp;12ANNEX 2</oddHeader>
    <oddFooter>&amp;L&amp;8&amp;F/&amp;A&amp;R&amp;8&amp;D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2004-02-02T10:31:50Z</cp:lastPrinted>
  <dcterms:created xsi:type="dcterms:W3CDTF">2004-01-19T15:35:54Z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